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11100" activeTab="0"/>
  </bookViews>
  <sheets>
    <sheet name="Sign Support Price Sheet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<sst xmlns="http://schemas.openxmlformats.org/spreadsheetml/2006/main" count="119" uniqueCount="65">
  <si>
    <t>Unit of issue</t>
  </si>
  <si>
    <t>EA</t>
  </si>
  <si>
    <t>ST</t>
  </si>
  <si>
    <t>SET</t>
  </si>
  <si>
    <t>Post Sign 2 In X 2 In X 12 Ft  12 Ga Galv Perforated</t>
  </si>
  <si>
    <t>Post Sign 2 In X 2 In X 14 Ft Galv 12 Gauge Perforated</t>
  </si>
  <si>
    <t>Description</t>
  </si>
  <si>
    <t>Z Bar Aluminum 2.75 X 3  X 2.75 X 1/4 In  20Ft Long</t>
  </si>
  <si>
    <t>Coupler 5/8 In Lp Break Safe Type A Set of 4</t>
  </si>
  <si>
    <t>Coupler 1 Inch Lp Break safe Type B Set of 4</t>
  </si>
  <si>
    <t>Kit Hardware 10 In Slip Base for SB3 w/Metal Washer</t>
  </si>
  <si>
    <t>Windbeam Alum 2 1/2 In W X 3 In H X 25 Ft Beam Extruded Alum Used In Mounting Sign To Sign Post</t>
  </si>
  <si>
    <t>Anchor Sign Post 36 In For 2 1/4 In With 2 1/2 In x 18 In Welded Sleeve Ultimate Support System 12 Gauge</t>
  </si>
  <si>
    <t>Post Perforated 2 1/2 X 2 1/2 In X 14 Ft 12 Gauge Galvanized</t>
  </si>
  <si>
    <t xml:space="preserve">Z Bar Alum 3 x 3 x 3 x 1/4 In 25 Ft Long For Sign Support </t>
  </si>
  <si>
    <t>Z Bar Alum 3 x 3 x 3 x 1/8 In 20 Ft Long No 6061  T6 Used For Sign Support Wash Plans G1 4 1</t>
  </si>
  <si>
    <t>Sign Post Perforated 2 1/4 In X 2 1/4 In  X 14 Feet 12 Ga Steel Galv</t>
  </si>
  <si>
    <r>
      <t xml:space="preserve">Assembly Post Clip Alum SC 100 1 3/8 x 1 7/8 In, 7/16 In Dia Hole in Clip 1 In Head x 3/8 Dia Bolt, </t>
    </r>
    <r>
      <rPr>
        <sz val="11"/>
        <rFont val="Calibri"/>
        <family val="2"/>
      </rPr>
      <t>with nut and washer</t>
    </r>
  </si>
  <si>
    <r>
      <t xml:space="preserve">Brace For Aluminum Street Signs, 1 1/2" x 1/8" x 44" Galvanized Steel  </t>
    </r>
    <r>
      <rPr>
        <sz val="11"/>
        <rFont val="Calibri"/>
        <family val="2"/>
      </rPr>
      <t>for sq tube 2 1/2"</t>
    </r>
  </si>
  <si>
    <r>
      <t xml:space="preserve">Brace For Aluminum Street Signs, 1 1/2" x 1/8" x 48" Galvanized Steel </t>
    </r>
    <r>
      <rPr>
        <sz val="11"/>
        <rFont val="Calibri"/>
        <family val="2"/>
      </rPr>
      <t>for sq tube 2 1/2"</t>
    </r>
  </si>
  <si>
    <r>
      <t xml:space="preserve">Brace For Aluminum Street Signs, 1 1/2" x 1/8" x 36" Galvanized Steel </t>
    </r>
    <r>
      <rPr>
        <sz val="11"/>
        <rFont val="Calibri"/>
        <family val="2"/>
      </rPr>
      <t>for sq tube 2 1/2"</t>
    </r>
  </si>
  <si>
    <r>
      <t xml:space="preserve">Anchor System V Lock 225vs3 For 2 1/4 In Sq Tube Sign Post </t>
    </r>
    <r>
      <rPr>
        <sz val="11"/>
        <rFont val="Calibri"/>
        <family val="2"/>
      </rPr>
      <t>Galvanized</t>
    </r>
  </si>
  <si>
    <r>
      <t xml:space="preserve">Anchor System V Lock 250vs3 For 2 1/2 In Sq Tube Sign Post </t>
    </r>
    <r>
      <rPr>
        <sz val="11"/>
        <rFont val="Calibri"/>
        <family val="2"/>
      </rPr>
      <t>Galvanized</t>
    </r>
  </si>
  <si>
    <r>
      <t xml:space="preserve">Anchor Telespar 30 In For A 2 In Square Perforated Post </t>
    </r>
    <r>
      <rPr>
        <sz val="11"/>
        <rFont val="Calibri"/>
        <family val="2"/>
      </rPr>
      <t>12 gauge</t>
    </r>
  </si>
  <si>
    <r>
      <t xml:space="preserve">Anchor 30 In Heavy Duty for 2 1/2 In Sq Tube Type Perforated Post Galvanized </t>
    </r>
    <r>
      <rPr>
        <sz val="11"/>
        <rFont val="Calibri"/>
        <family val="2"/>
      </rPr>
      <t>7 gauge, 10 Hole</t>
    </r>
  </si>
  <si>
    <r>
      <t xml:space="preserve">Anchor 36 Inch Heavy Duty For 2 1/2 Inch  Square Tube Type Perforated Post Galvanized </t>
    </r>
    <r>
      <rPr>
        <sz val="11"/>
        <rFont val="Calibri"/>
        <family val="2"/>
      </rPr>
      <t>7 gauge, 10 Hole</t>
    </r>
  </si>
  <si>
    <r>
      <t xml:space="preserve">Anchor Post Sign 48 Inch For 2 1/2 In Sq  Tube Type Telespar Post Hda348 Galvanized </t>
    </r>
    <r>
      <rPr>
        <sz val="11"/>
        <rFont val="Calibri"/>
        <family val="2"/>
      </rPr>
      <t>7 gauge, 10 Hole, ST4</t>
    </r>
  </si>
  <si>
    <r>
      <t xml:space="preserve">Anchor Sign 24 In For 2 In Square Sign Post </t>
    </r>
    <r>
      <rPr>
        <sz val="11"/>
        <rFont val="Calibri"/>
        <family val="2"/>
      </rPr>
      <t>12ga, 2 1/4", ST2</t>
    </r>
  </si>
  <si>
    <t xml:space="preserve">Assembly Slip Base Complete Type SB 2 Consists of 2 1/2  Top And Bottom Assembly Telespar </t>
  </si>
  <si>
    <t xml:space="preserve">Assembly Slip Base Complete Type SB 3 Consists of  2 1/2  Top And Bottom Assembly Telespar </t>
  </si>
  <si>
    <r>
      <t xml:space="preserve">Assembly Slip Base For 2 1/2 In Galv Post 3 Parts Make Up Assembly </t>
    </r>
  </si>
  <si>
    <r>
      <t xml:space="preserve">Ground Anchor for Assembly Slip Base for 2 1/2 In Post 3 In x 3In x 3 Ft </t>
    </r>
    <r>
      <rPr>
        <sz val="11"/>
        <rFont val="Calibri"/>
        <family val="2"/>
      </rPr>
      <t>7 gauge 8 oversized holes</t>
    </r>
  </si>
  <si>
    <r>
      <t xml:space="preserve">Post Sign Sq 2 1/2 x 2 1/2 x 3 Ft Perforated Steel Tubing Galvanized </t>
    </r>
    <r>
      <rPr>
        <sz val="11"/>
        <rFont val="Calibri"/>
        <family val="2"/>
      </rPr>
      <t>12 gauge</t>
    </r>
  </si>
  <si>
    <r>
      <t>Assembly Slip Base For 3 In Galvanized Post 7 Gauge</t>
    </r>
    <r>
      <rPr>
        <sz val="11"/>
        <rFont val="Calibri"/>
        <family val="2"/>
      </rPr>
      <t xml:space="preserve"> SB1</t>
    </r>
  </si>
  <si>
    <r>
      <t xml:space="preserve">Kit Slip Base Hdw 3-1/2 In 13 X 2 1/4 In  Flg Bolts 6-1/2 In Flat Washer 6 Bushing 1 Ea 1/12 In Gasket 3 1/2 In-13 Flg, </t>
    </r>
    <r>
      <rPr>
        <sz val="11"/>
        <rFont val="Calibri"/>
        <family val="2"/>
      </rPr>
      <t>Slip base repair kit</t>
    </r>
  </si>
  <si>
    <r>
      <t xml:space="preserve">Kit Hardware 8 In Slip Base for 2 1/2 In Telespar Post </t>
    </r>
    <r>
      <rPr>
        <sz val="11"/>
        <rFont val="Calibri"/>
        <family val="2"/>
      </rPr>
      <t>SB1</t>
    </r>
  </si>
  <si>
    <r>
      <t xml:space="preserve">Kit Hardware 10 In Slip Base for 3 In Perforated Post w/Plastic Washer </t>
    </r>
    <r>
      <rPr>
        <sz val="11"/>
        <rFont val="Calibri"/>
        <family val="2"/>
      </rPr>
      <t>SB1</t>
    </r>
  </si>
  <si>
    <r>
      <t xml:space="preserve">Slip Base Top 10 In For 3 In Post w/ Hardware </t>
    </r>
    <r>
      <rPr>
        <sz val="11"/>
        <rFont val="Calibri"/>
        <family val="2"/>
      </rPr>
      <t>SB1</t>
    </r>
  </si>
  <si>
    <r>
      <t xml:space="preserve">Slip Base Ground Stub 10 In w/Hardware </t>
    </r>
    <r>
      <rPr>
        <sz val="11"/>
        <rFont val="Calibri"/>
        <family val="2"/>
      </rPr>
      <t>SB1</t>
    </r>
  </si>
  <si>
    <r>
      <t xml:space="preserve">Sign Post Sq 2 1/4 x 2 1/4 In x 3 Ft Perforated Steel Tubing Galvanized </t>
    </r>
    <r>
      <rPr>
        <sz val="11"/>
        <rFont val="Calibri"/>
        <family val="2"/>
      </rPr>
      <t>12 gauge</t>
    </r>
  </si>
  <si>
    <r>
      <t xml:space="preserve">Post Perforated Galv 2 1/4 In X 2 1/4 In X 16 Ft </t>
    </r>
    <r>
      <rPr>
        <sz val="11"/>
        <rFont val="Calibri"/>
        <family val="2"/>
      </rPr>
      <t>12 gauge</t>
    </r>
  </si>
  <si>
    <r>
      <t xml:space="preserve">Post Perforated Galv 2 1/4 In X 2 1/4 In X 10 Ft </t>
    </r>
    <r>
      <rPr>
        <sz val="11"/>
        <rFont val="Calibri"/>
        <family val="2"/>
      </rPr>
      <t>12 gauge</t>
    </r>
  </si>
  <si>
    <r>
      <t xml:space="preserve">Post Sign Sq 2 1/4 In X 2 1/4 X 20 Ft Perforated Galvanized </t>
    </r>
    <r>
      <rPr>
        <sz val="11"/>
        <rFont val="Calibri"/>
        <family val="2"/>
      </rPr>
      <t>12 gauge</t>
    </r>
  </si>
  <si>
    <r>
      <t xml:space="preserve">Sign Post 2 1/4 X 2 1/4 X 12 Ft Galv Steel Tubing Square Perforated </t>
    </r>
    <r>
      <rPr>
        <sz val="11"/>
        <rFont val="Calibri"/>
        <family val="2"/>
      </rPr>
      <t>12 gauge</t>
    </r>
  </si>
  <si>
    <r>
      <t xml:space="preserve">Sign Post 2 1/2 X 2 1/2 X 12 Ft Gal Steel Tubing Square Perforated </t>
    </r>
    <r>
      <rPr>
        <sz val="11"/>
        <rFont val="Calibri"/>
        <family val="2"/>
      </rPr>
      <t>12 gauge</t>
    </r>
  </si>
  <si>
    <r>
      <t xml:space="preserve">Post Perforated Galv 2 1/2 In X 2 1/2 In X 16 Ft </t>
    </r>
    <r>
      <rPr>
        <sz val="11"/>
        <rFont val="Calibri"/>
        <family val="2"/>
      </rPr>
      <t>12 gauge</t>
    </r>
  </si>
  <si>
    <r>
      <t xml:space="preserve">Sign Post Sq 2 1/2 X 2 1/2 X 20 Ft Perforated Steel Tubing Galvanized </t>
    </r>
    <r>
      <rPr>
        <sz val="11"/>
        <rFont val="Calibri"/>
        <family val="2"/>
      </rPr>
      <t>12 gauge</t>
    </r>
  </si>
  <si>
    <r>
      <t xml:space="preserve">Sign Post Sq 2 1/2 In x 2 1/2 In x 24 Ft Perforated Steel Galvanized </t>
    </r>
    <r>
      <rPr>
        <sz val="11"/>
        <rFont val="Calibri"/>
        <family val="2"/>
      </rPr>
      <t xml:space="preserve"> 12 gauge</t>
    </r>
  </si>
  <si>
    <r>
      <t xml:space="preserve">Sign Post 3 In x 3 In x 16 Ft Square 7 Ga Solid Galvanized, </t>
    </r>
    <r>
      <rPr>
        <sz val="11"/>
        <rFont val="Calibri"/>
        <family val="2"/>
      </rPr>
      <t>no holes in bottom</t>
    </r>
  </si>
  <si>
    <r>
      <t xml:space="preserve">Sign Post Square 3 In x 3 In x 20 Ft  7 Gauge Solid Galvanized, </t>
    </r>
    <r>
      <rPr>
        <sz val="11"/>
        <rFont val="Calibri"/>
        <family val="2"/>
      </rPr>
      <t>no holes in bottom</t>
    </r>
  </si>
  <si>
    <r>
      <t xml:space="preserve">Sign Post Sq 3 In X 3 In X 24 Ft 7 Gauge  Solid Steel Tubing Galvanized, </t>
    </r>
    <r>
      <rPr>
        <sz val="11"/>
        <rFont val="Calibri"/>
        <family val="2"/>
      </rPr>
      <t>no holes in bottom</t>
    </r>
  </si>
  <si>
    <t>02415-SIGN SUPPORT MATERIALS</t>
  </si>
  <si>
    <t>Zumar</t>
  </si>
  <si>
    <r>
      <t xml:space="preserve">Angle Alum 1 3/4 X 1 3/4 X 1/4 In, </t>
    </r>
    <r>
      <rPr>
        <sz val="11"/>
        <rFont val="Calibri"/>
        <family val="2"/>
      </rPr>
      <t>25 Ft Long Structural Shape Used To Mount Traffic Signs</t>
    </r>
  </si>
  <si>
    <r>
      <t>Angle Alum 3 In x 3 In x 3/8 In,</t>
    </r>
    <r>
      <rPr>
        <sz val="11"/>
        <rFont val="Calibri"/>
        <family val="2"/>
      </rPr>
      <t xml:space="preserve"> 25 Ft Long with Rounded Corners</t>
    </r>
  </si>
  <si>
    <r>
      <t xml:space="preserve">Angle Alum 3 In x 2 In x 1/4 In, 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>25 Ft Long Used to Mount Traffic Signs</t>
    </r>
  </si>
  <si>
    <r>
      <t xml:space="preserve">Sleeve Anchor 2 1/2 In x 18 In  </t>
    </r>
    <r>
      <rPr>
        <sz val="11"/>
        <color indexed="8"/>
        <rFont val="Calibri"/>
        <family val="2"/>
      </rPr>
      <t xml:space="preserve">12 Ga </t>
    </r>
  </si>
  <si>
    <r>
      <t xml:space="preserve">Permanent </t>
    </r>
    <r>
      <rPr>
        <b/>
        <u val="single"/>
        <sz val="11"/>
        <color indexed="8"/>
        <rFont val="Calibri"/>
        <family val="2"/>
      </rPr>
      <t>UNIT PRICES</t>
    </r>
    <r>
      <rPr>
        <b/>
        <sz val="11"/>
        <color indexed="8"/>
        <rFont val="Calibri"/>
        <family val="2"/>
      </rPr>
      <t xml:space="preserve">:
</t>
    </r>
  </si>
  <si>
    <r>
      <t xml:space="preserve">July </t>
    </r>
    <r>
      <rPr>
        <b/>
        <u val="single"/>
        <sz val="11"/>
        <color indexed="8"/>
        <rFont val="Calibri"/>
        <family val="2"/>
      </rPr>
      <t>UNIT PRICES</t>
    </r>
    <r>
      <rPr>
        <b/>
        <sz val="11"/>
        <color indexed="8"/>
        <rFont val="Calibri"/>
        <family val="2"/>
      </rPr>
      <t xml:space="preserve">:
</t>
    </r>
  </si>
  <si>
    <r>
      <t xml:space="preserve">August </t>
    </r>
    <r>
      <rPr>
        <b/>
        <u val="single"/>
        <sz val="11"/>
        <color indexed="8"/>
        <rFont val="Calibri"/>
        <family val="2"/>
      </rPr>
      <t>UNIT PRICES</t>
    </r>
    <r>
      <rPr>
        <b/>
        <sz val="11"/>
        <color indexed="8"/>
        <rFont val="Calibri"/>
        <family val="2"/>
      </rPr>
      <t xml:space="preserve">:
</t>
    </r>
  </si>
  <si>
    <t>September Unit  Prices</t>
  </si>
  <si>
    <t>October Unit Prices</t>
  </si>
  <si>
    <t xml:space="preserve">December Unit Prices </t>
  </si>
  <si>
    <t>November Unit  Prices</t>
  </si>
  <si>
    <t>January Unit Prices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</si>
</sst>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0000000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11"/>
      <color indexed="10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44" fontId="0" fillId="0" borderId="0" xfId="44" applyFont="1" applyAlignment="1">
      <alignment/>
    </xf>
    <xf numFmtId="164" fontId="0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vertical="center"/>
    </xf>
    <xf numFmtId="164" fontId="0" fillId="0" borderId="10" xfId="44" applyNumberFormat="1" applyFont="1" applyBorder="1" applyAlignment="1">
      <alignment vertical="center"/>
    </xf>
    <xf numFmtId="0" fontId="38" fillId="34" borderId="10" xfId="0" applyFont="1" applyFill="1" applyBorder="1" applyAlignment="1">
      <alignment horizontal="center" vertical="top" wrapText="1"/>
    </xf>
    <xf numFmtId="0" fontId="38" fillId="33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vertical="top" wrapText="1"/>
    </xf>
    <xf numFmtId="164" fontId="0" fillId="0" borderId="1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top" wrapText="1"/>
    </xf>
    <xf numFmtId="44" fontId="38" fillId="0" borderId="10" xfId="44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tabSelected="1" zoomScalePageLayoutView="110" workbookViewId="0" topLeftCell="A1">
      <selection activeCell="D2" sqref="D2"/>
    </sheetView>
  </sheetViews>
  <sheetFormatPr defaultColWidth="9.140625" defaultRowHeight="15"/>
  <cols>
    <col min="2" max="2" width="62.421875" style="1" customWidth="1"/>
    <col min="3" max="3" width="6.7109375" style="0" bestFit="1" customWidth="1"/>
    <col min="4" max="4" width="10.140625" style="3" customWidth="1"/>
    <col min="5" max="5" width="8.421875" style="0" customWidth="1"/>
    <col min="6" max="6" width="11.140625" style="0" customWidth="1"/>
    <col min="7" max="7" width="10.57421875" style="14" customWidth="1"/>
    <col min="8" max="8" width="9.7109375" style="0" customWidth="1"/>
    <col min="9" max="9" width="10.421875" style="0" customWidth="1"/>
    <col min="10" max="10" width="10.140625" style="0" customWidth="1"/>
    <col min="11" max="11" width="13.28125" style="0" customWidth="1"/>
  </cols>
  <sheetData>
    <row r="1" spans="2:11" ht="40.5" customHeight="1" thickBot="1">
      <c r="B1" s="9" t="s">
        <v>51</v>
      </c>
      <c r="C1" s="10"/>
      <c r="D1" s="9" t="s">
        <v>52</v>
      </c>
      <c r="E1" s="9" t="s">
        <v>52</v>
      </c>
      <c r="F1" s="21" t="s">
        <v>52</v>
      </c>
      <c r="G1" s="21" t="s">
        <v>52</v>
      </c>
      <c r="H1" s="21" t="s">
        <v>52</v>
      </c>
      <c r="I1" s="21" t="s">
        <v>52</v>
      </c>
      <c r="J1" s="21" t="s">
        <v>52</v>
      </c>
      <c r="K1" s="21" t="s">
        <v>52</v>
      </c>
    </row>
    <row r="2" spans="2:11" s="2" customFormat="1" ht="58.5" thickBot="1">
      <c r="B2" s="6" t="s">
        <v>6</v>
      </c>
      <c r="C2" s="6" t="s">
        <v>0</v>
      </c>
      <c r="D2" s="28" t="s">
        <v>57</v>
      </c>
      <c r="E2" s="27" t="s">
        <v>58</v>
      </c>
      <c r="F2" s="22" t="s">
        <v>59</v>
      </c>
      <c r="G2" s="26" t="s">
        <v>60</v>
      </c>
      <c r="H2" s="25" t="s">
        <v>61</v>
      </c>
      <c r="I2" s="20" t="s">
        <v>63</v>
      </c>
      <c r="J2" s="25" t="s">
        <v>62</v>
      </c>
      <c r="K2" s="20" t="s">
        <v>64</v>
      </c>
    </row>
    <row r="3" spans="2:11" s="2" customFormat="1" ht="28.5">
      <c r="B3" s="4" t="s">
        <v>17</v>
      </c>
      <c r="C3" s="11" t="s">
        <v>3</v>
      </c>
      <c r="D3" s="13">
        <v>1.7</v>
      </c>
      <c r="E3" s="15">
        <f>D3*1.70390710794341</f>
        <v>2.896642083503797</v>
      </c>
      <c r="F3" s="23">
        <f>E3+(E3*0.062)</f>
        <v>3.0762338926810324</v>
      </c>
      <c r="G3" s="19">
        <f>F3-(F3*0.029)</f>
        <v>2.9870231097932827</v>
      </c>
      <c r="H3" s="18">
        <f>G3-(G3*0.12)</f>
        <v>2.628580336618089</v>
      </c>
      <c r="I3" s="18">
        <f>H3+(H3*0.01)</f>
        <v>2.6548661399842697</v>
      </c>
      <c r="J3" s="18">
        <f>I3-(I3*0.083)</f>
        <v>2.434512250365575</v>
      </c>
      <c r="K3" s="18">
        <f>J3+(J3*0.095)</f>
        <v>2.6657909141503047</v>
      </c>
    </row>
    <row r="4" spans="2:11" ht="28.5">
      <c r="B4" s="4" t="s">
        <v>53</v>
      </c>
      <c r="C4" s="11" t="s">
        <v>1</v>
      </c>
      <c r="D4" s="13">
        <v>91.75</v>
      </c>
      <c r="E4" s="16">
        <f aca="true" t="shared" si="0" ref="E4:E52">D4*1.70390710794341</f>
        <v>156.33347715380788</v>
      </c>
      <c r="F4" s="24">
        <f aca="true" t="shared" si="1" ref="F4:F52">E4+(E4*0.062)</f>
        <v>166.02615273734398</v>
      </c>
      <c r="G4" s="19">
        <f aca="true" t="shared" si="2" ref="G4:G52">F4-(F4*0.029)</f>
        <v>161.211394307961</v>
      </c>
      <c r="H4" s="18">
        <f aca="true" t="shared" si="3" ref="H4:H52">G4-(G4*0.12)</f>
        <v>141.8660269910057</v>
      </c>
      <c r="I4" s="18">
        <f aca="true" t="shared" si="4" ref="I4:I52">H4+(H4*0.01)</f>
        <v>143.28468726091575</v>
      </c>
      <c r="J4" s="18">
        <f>I4-(I4*0.083)</f>
        <v>131.39205821825973</v>
      </c>
      <c r="K4" s="18">
        <f aca="true" t="shared" si="5" ref="K4:K52">J4+(J4*0.095)</f>
        <v>143.8743037489944</v>
      </c>
    </row>
    <row r="5" spans="2:11" ht="14.25">
      <c r="B5" s="4" t="s">
        <v>54</v>
      </c>
      <c r="C5" s="11" t="s">
        <v>1</v>
      </c>
      <c r="D5" s="13">
        <v>135</v>
      </c>
      <c r="E5" s="16">
        <f t="shared" si="0"/>
        <v>230.02745957236036</v>
      </c>
      <c r="F5" s="24">
        <f t="shared" si="1"/>
        <v>244.2891620658467</v>
      </c>
      <c r="G5" s="19">
        <f t="shared" si="2"/>
        <v>237.20477636593716</v>
      </c>
      <c r="H5" s="18">
        <f t="shared" si="3"/>
        <v>208.7402032020247</v>
      </c>
      <c r="I5" s="18">
        <f t="shared" si="4"/>
        <v>210.82760523404494</v>
      </c>
      <c r="J5" s="18">
        <f aca="true" t="shared" si="6" ref="J5:J52">I5-(I5*0.083)</f>
        <v>193.3289139996192</v>
      </c>
      <c r="K5" s="18">
        <f t="shared" si="5"/>
        <v>211.69516082958302</v>
      </c>
    </row>
    <row r="6" spans="2:11" ht="34.5" customHeight="1">
      <c r="B6" s="4" t="s">
        <v>55</v>
      </c>
      <c r="C6" s="11" t="s">
        <v>1</v>
      </c>
      <c r="D6" s="13">
        <v>121</v>
      </c>
      <c r="E6" s="16">
        <f t="shared" si="0"/>
        <v>206.17276006115262</v>
      </c>
      <c r="F6" s="24">
        <f t="shared" si="1"/>
        <v>218.9554711849441</v>
      </c>
      <c r="G6" s="19">
        <f t="shared" si="2"/>
        <v>212.6057625205807</v>
      </c>
      <c r="H6" s="18">
        <f t="shared" si="3"/>
        <v>187.093071018111</v>
      </c>
      <c r="I6" s="18">
        <f t="shared" si="4"/>
        <v>188.96400172829212</v>
      </c>
      <c r="J6" s="18">
        <f t="shared" si="6"/>
        <v>173.27998958484386</v>
      </c>
      <c r="K6" s="18">
        <f t="shared" si="5"/>
        <v>189.74158859540404</v>
      </c>
    </row>
    <row r="7" spans="2:11" ht="35.25" customHeight="1">
      <c r="B7" s="7" t="s">
        <v>11</v>
      </c>
      <c r="C7" s="11" t="s">
        <v>1</v>
      </c>
      <c r="D7" s="13">
        <v>110</v>
      </c>
      <c r="E7" s="16">
        <f t="shared" si="0"/>
        <v>187.4297818737751</v>
      </c>
      <c r="F7" s="24">
        <f t="shared" si="1"/>
        <v>199.05042834994916</v>
      </c>
      <c r="G7" s="19">
        <f t="shared" si="2"/>
        <v>193.27796592780064</v>
      </c>
      <c r="H7" s="18">
        <f t="shared" si="3"/>
        <v>170.08461001646455</v>
      </c>
      <c r="I7" s="18">
        <f t="shared" si="4"/>
        <v>171.7854561166292</v>
      </c>
      <c r="J7" s="18">
        <f t="shared" si="6"/>
        <v>157.52726325894898</v>
      </c>
      <c r="K7" s="18">
        <f t="shared" si="5"/>
        <v>172.49235326854912</v>
      </c>
    </row>
    <row r="8" spans="2:11" ht="14.25">
      <c r="B8" s="7" t="s">
        <v>14</v>
      </c>
      <c r="C8" s="11" t="s">
        <v>1</v>
      </c>
      <c r="D8" s="13">
        <v>185</v>
      </c>
      <c r="E8" s="16">
        <f t="shared" si="0"/>
        <v>315.2228149695309</v>
      </c>
      <c r="F8" s="24">
        <f t="shared" si="1"/>
        <v>334.7666294976418</v>
      </c>
      <c r="G8" s="19">
        <f t="shared" si="2"/>
        <v>325.0583972422102</v>
      </c>
      <c r="H8" s="18">
        <f t="shared" si="3"/>
        <v>286.051389573145</v>
      </c>
      <c r="I8" s="18">
        <f t="shared" si="4"/>
        <v>288.91190346887646</v>
      </c>
      <c r="J8" s="18">
        <f t="shared" si="6"/>
        <v>264.9322154809597</v>
      </c>
      <c r="K8" s="18">
        <f t="shared" si="5"/>
        <v>290.10077595165086</v>
      </c>
    </row>
    <row r="9" spans="2:11" ht="28.5">
      <c r="B9" s="7" t="s">
        <v>15</v>
      </c>
      <c r="C9" s="11" t="s">
        <v>1</v>
      </c>
      <c r="D9" s="13">
        <v>145</v>
      </c>
      <c r="E9" s="16">
        <f t="shared" si="0"/>
        <v>247.06653065179447</v>
      </c>
      <c r="F9" s="24">
        <f t="shared" si="1"/>
        <v>262.38465555220574</v>
      </c>
      <c r="G9" s="19">
        <f t="shared" si="2"/>
        <v>254.77550054119178</v>
      </c>
      <c r="H9" s="18">
        <f t="shared" si="3"/>
        <v>224.20244047624877</v>
      </c>
      <c r="I9" s="18">
        <f t="shared" si="4"/>
        <v>226.44446488101124</v>
      </c>
      <c r="J9" s="18">
        <f t="shared" si="6"/>
        <v>207.6495742958873</v>
      </c>
      <c r="K9" s="18">
        <f t="shared" si="5"/>
        <v>227.3762838539966</v>
      </c>
    </row>
    <row r="10" spans="2:11" ht="14.25">
      <c r="B10" s="7" t="s">
        <v>7</v>
      </c>
      <c r="C10" s="11" t="s">
        <v>1</v>
      </c>
      <c r="D10" s="13">
        <v>250</v>
      </c>
      <c r="E10" s="16">
        <f t="shared" si="0"/>
        <v>425.9767769858525</v>
      </c>
      <c r="F10" s="24">
        <f t="shared" si="1"/>
        <v>452.38733715897536</v>
      </c>
      <c r="G10" s="19">
        <f t="shared" si="2"/>
        <v>439.26810438136505</v>
      </c>
      <c r="H10" s="18">
        <f t="shared" si="3"/>
        <v>386.5559318556012</v>
      </c>
      <c r="I10" s="18">
        <f t="shared" si="4"/>
        <v>390.4214911741572</v>
      </c>
      <c r="J10" s="18">
        <f t="shared" si="6"/>
        <v>358.01650740670215</v>
      </c>
      <c r="K10" s="18">
        <f t="shared" si="5"/>
        <v>392.0280756103389</v>
      </c>
    </row>
    <row r="11" spans="2:11" ht="28.5">
      <c r="B11" s="4" t="s">
        <v>18</v>
      </c>
      <c r="C11" s="11" t="s">
        <v>1</v>
      </c>
      <c r="D11" s="13">
        <v>16.5</v>
      </c>
      <c r="E11" s="16">
        <f t="shared" si="0"/>
        <v>28.114467281066265</v>
      </c>
      <c r="F11" s="24">
        <f t="shared" si="1"/>
        <v>29.857564252492374</v>
      </c>
      <c r="G11" s="19">
        <f t="shared" si="2"/>
        <v>28.991694889170095</v>
      </c>
      <c r="H11" s="18">
        <f t="shared" si="3"/>
        <v>25.512691502469682</v>
      </c>
      <c r="I11" s="18">
        <f t="shared" si="4"/>
        <v>25.76781841749438</v>
      </c>
      <c r="J11" s="18">
        <f t="shared" si="6"/>
        <v>23.629089488842347</v>
      </c>
      <c r="K11" s="18">
        <f t="shared" si="5"/>
        <v>25.87385299028237</v>
      </c>
    </row>
    <row r="12" spans="2:11" ht="28.5">
      <c r="B12" s="4" t="s">
        <v>19</v>
      </c>
      <c r="C12" s="11" t="s">
        <v>1</v>
      </c>
      <c r="D12" s="13">
        <v>18</v>
      </c>
      <c r="E12" s="16">
        <f t="shared" si="0"/>
        <v>30.67032794298138</v>
      </c>
      <c r="F12" s="24">
        <f t="shared" si="1"/>
        <v>32.57188827544623</v>
      </c>
      <c r="G12" s="19">
        <f t="shared" si="2"/>
        <v>31.627303515458287</v>
      </c>
      <c r="H12" s="18">
        <f t="shared" si="3"/>
        <v>27.832027093603294</v>
      </c>
      <c r="I12" s="18">
        <f t="shared" si="4"/>
        <v>28.110347364539326</v>
      </c>
      <c r="J12" s="18">
        <f t="shared" si="6"/>
        <v>25.777188533282562</v>
      </c>
      <c r="K12" s="18">
        <f t="shared" si="5"/>
        <v>28.226021443944404</v>
      </c>
    </row>
    <row r="13" spans="2:11" ht="28.5">
      <c r="B13" s="4" t="s">
        <v>20</v>
      </c>
      <c r="C13" s="11" t="s">
        <v>1</v>
      </c>
      <c r="D13" s="13">
        <v>16.25</v>
      </c>
      <c r="E13" s="16">
        <f t="shared" si="0"/>
        <v>27.688490504080413</v>
      </c>
      <c r="F13" s="24">
        <f t="shared" si="1"/>
        <v>29.4051769153334</v>
      </c>
      <c r="G13" s="19">
        <f t="shared" si="2"/>
        <v>28.552426784788732</v>
      </c>
      <c r="H13" s="18">
        <f t="shared" si="3"/>
        <v>25.126135570614085</v>
      </c>
      <c r="I13" s="18">
        <f t="shared" si="4"/>
        <v>25.377396926320227</v>
      </c>
      <c r="J13" s="18">
        <f t="shared" si="6"/>
        <v>23.271072981435648</v>
      </c>
      <c r="K13" s="18">
        <f t="shared" si="5"/>
        <v>25.481824914672035</v>
      </c>
    </row>
    <row r="14" spans="2:11" ht="14.25">
      <c r="B14" s="4" t="s">
        <v>21</v>
      </c>
      <c r="C14" s="11" t="s">
        <v>1</v>
      </c>
      <c r="D14" s="13">
        <v>350</v>
      </c>
      <c r="E14" s="16">
        <f t="shared" si="0"/>
        <v>596.3674877801935</v>
      </c>
      <c r="F14" s="24">
        <f t="shared" si="1"/>
        <v>633.3422720225656</v>
      </c>
      <c r="G14" s="19">
        <f t="shared" si="2"/>
        <v>614.9753461339112</v>
      </c>
      <c r="H14" s="18">
        <f t="shared" si="3"/>
        <v>541.1783045978418</v>
      </c>
      <c r="I14" s="18">
        <f t="shared" si="4"/>
        <v>546.5900876438202</v>
      </c>
      <c r="J14" s="18">
        <f t="shared" si="6"/>
        <v>501.2231103693831</v>
      </c>
      <c r="K14" s="18">
        <f t="shared" si="5"/>
        <v>548.8393058544746</v>
      </c>
    </row>
    <row r="15" spans="2:11" ht="14.25">
      <c r="B15" s="4" t="s">
        <v>22</v>
      </c>
      <c r="C15" s="11" t="s">
        <v>1</v>
      </c>
      <c r="D15" s="13">
        <v>400</v>
      </c>
      <c r="E15" s="16">
        <f t="shared" si="0"/>
        <v>681.562843177364</v>
      </c>
      <c r="F15" s="24">
        <f t="shared" si="1"/>
        <v>723.8197394543606</v>
      </c>
      <c r="G15" s="19">
        <f t="shared" si="2"/>
        <v>702.8289670101842</v>
      </c>
      <c r="H15" s="18">
        <f t="shared" si="3"/>
        <v>618.4894909689622</v>
      </c>
      <c r="I15" s="18">
        <f t="shared" si="4"/>
        <v>624.6743858786518</v>
      </c>
      <c r="J15" s="18">
        <f t="shared" si="6"/>
        <v>572.8264118507237</v>
      </c>
      <c r="K15" s="18">
        <f t="shared" si="5"/>
        <v>627.2449209765425</v>
      </c>
    </row>
    <row r="16" spans="2:11" ht="14.25">
      <c r="B16" s="4" t="s">
        <v>23</v>
      </c>
      <c r="C16" s="11" t="s">
        <v>1</v>
      </c>
      <c r="D16" s="13">
        <v>16</v>
      </c>
      <c r="E16" s="16">
        <f t="shared" si="0"/>
        <v>27.26251372709456</v>
      </c>
      <c r="F16" s="24">
        <f t="shared" si="1"/>
        <v>28.952789578174425</v>
      </c>
      <c r="G16" s="19">
        <f t="shared" si="2"/>
        <v>28.113158680407366</v>
      </c>
      <c r="H16" s="18">
        <f t="shared" si="3"/>
        <v>24.73957963875848</v>
      </c>
      <c r="I16" s="18">
        <f t="shared" si="4"/>
        <v>24.986975435146068</v>
      </c>
      <c r="J16" s="18">
        <f t="shared" si="6"/>
        <v>22.913056474028945</v>
      </c>
      <c r="K16" s="18">
        <f t="shared" si="5"/>
        <v>25.089796839061695</v>
      </c>
    </row>
    <row r="17" spans="2:11" ht="36" customHeight="1">
      <c r="B17" s="7" t="s">
        <v>12</v>
      </c>
      <c r="C17" s="11" t="s">
        <v>1</v>
      </c>
      <c r="D17" s="13">
        <v>24.95</v>
      </c>
      <c r="E17" s="16">
        <f t="shared" si="0"/>
        <v>42.51248234318808</v>
      </c>
      <c r="F17" s="24">
        <f t="shared" si="1"/>
        <v>45.14825624846574</v>
      </c>
      <c r="G17" s="19">
        <f t="shared" si="2"/>
        <v>43.83895681726023</v>
      </c>
      <c r="H17" s="18">
        <f t="shared" si="3"/>
        <v>38.578281999189</v>
      </c>
      <c r="I17" s="18">
        <f t="shared" si="4"/>
        <v>38.96406481918089</v>
      </c>
      <c r="J17" s="18">
        <f t="shared" si="6"/>
        <v>35.73004743918888</v>
      </c>
      <c r="K17" s="18">
        <f t="shared" si="5"/>
        <v>39.12440194591182</v>
      </c>
    </row>
    <row r="18" spans="2:11" ht="28.5">
      <c r="B18" s="4" t="s">
        <v>24</v>
      </c>
      <c r="C18" s="11" t="s">
        <v>1</v>
      </c>
      <c r="D18" s="13">
        <v>35</v>
      </c>
      <c r="E18" s="16">
        <f t="shared" si="0"/>
        <v>59.63674877801935</v>
      </c>
      <c r="F18" s="24">
        <f t="shared" si="1"/>
        <v>63.33422720225655</v>
      </c>
      <c r="G18" s="19">
        <f t="shared" si="2"/>
        <v>61.49753461339111</v>
      </c>
      <c r="H18" s="18">
        <f t="shared" si="3"/>
        <v>54.11783045978418</v>
      </c>
      <c r="I18" s="18">
        <f t="shared" si="4"/>
        <v>54.65900876438202</v>
      </c>
      <c r="J18" s="18">
        <f t="shared" si="6"/>
        <v>50.122311036938314</v>
      </c>
      <c r="K18" s="18">
        <f t="shared" si="5"/>
        <v>54.88393058544745</v>
      </c>
    </row>
    <row r="19" spans="2:11" ht="28.5">
      <c r="B19" s="4" t="s">
        <v>25</v>
      </c>
      <c r="C19" s="11" t="s">
        <v>1</v>
      </c>
      <c r="D19" s="13">
        <v>38</v>
      </c>
      <c r="E19" s="16">
        <f t="shared" si="0"/>
        <v>64.74847010184958</v>
      </c>
      <c r="F19" s="24">
        <f t="shared" si="1"/>
        <v>68.76287524816425</v>
      </c>
      <c r="G19" s="19">
        <f t="shared" si="2"/>
        <v>66.76875186596749</v>
      </c>
      <c r="H19" s="18">
        <f t="shared" si="3"/>
        <v>58.75650164205139</v>
      </c>
      <c r="I19" s="18">
        <f t="shared" si="4"/>
        <v>59.3440666584719</v>
      </c>
      <c r="J19" s="18">
        <f t="shared" si="6"/>
        <v>54.41850912581874</v>
      </c>
      <c r="K19" s="18">
        <f t="shared" si="5"/>
        <v>59.588267492771514</v>
      </c>
    </row>
    <row r="20" spans="2:11" ht="28.5">
      <c r="B20" s="4" t="s">
        <v>26</v>
      </c>
      <c r="C20" s="11" t="s">
        <v>1</v>
      </c>
      <c r="D20" s="13">
        <v>35.5</v>
      </c>
      <c r="E20" s="16">
        <f t="shared" si="0"/>
        <v>60.48870233199106</v>
      </c>
      <c r="F20" s="24">
        <f t="shared" si="1"/>
        <v>64.2390018765745</v>
      </c>
      <c r="G20" s="19">
        <f t="shared" si="2"/>
        <v>62.37607082215384</v>
      </c>
      <c r="H20" s="18">
        <f t="shared" si="3"/>
        <v>54.89094232349538</v>
      </c>
      <c r="I20" s="18">
        <f t="shared" si="4"/>
        <v>55.439851746730334</v>
      </c>
      <c r="J20" s="18">
        <f t="shared" si="6"/>
        <v>50.83834405175172</v>
      </c>
      <c r="K20" s="18">
        <f t="shared" si="5"/>
        <v>55.667986736668134</v>
      </c>
    </row>
    <row r="21" spans="2:11" ht="21.75" customHeight="1">
      <c r="B21" s="4" t="s">
        <v>27</v>
      </c>
      <c r="C21" s="11" t="s">
        <v>1</v>
      </c>
      <c r="D21" s="13">
        <v>8.95</v>
      </c>
      <c r="E21" s="16">
        <f t="shared" si="0"/>
        <v>15.249968616093518</v>
      </c>
      <c r="F21" s="24">
        <f t="shared" si="1"/>
        <v>16.195466670291317</v>
      </c>
      <c r="G21" s="19">
        <f t="shared" si="2"/>
        <v>15.72579813685287</v>
      </c>
      <c r="H21" s="18">
        <f t="shared" si="3"/>
        <v>13.838702360430526</v>
      </c>
      <c r="I21" s="18">
        <f t="shared" si="4"/>
        <v>13.977089384034832</v>
      </c>
      <c r="J21" s="18">
        <f t="shared" si="6"/>
        <v>12.81699096515994</v>
      </c>
      <c r="K21" s="18">
        <f t="shared" si="5"/>
        <v>14.034605106850135</v>
      </c>
    </row>
    <row r="22" spans="2:11" ht="28.5">
      <c r="B22" s="5" t="s">
        <v>28</v>
      </c>
      <c r="C22" s="11" t="s">
        <v>1</v>
      </c>
      <c r="D22" s="13">
        <v>150</v>
      </c>
      <c r="E22" s="16">
        <f t="shared" si="0"/>
        <v>255.58606619151152</v>
      </c>
      <c r="F22" s="24">
        <f t="shared" si="1"/>
        <v>271.43240229538526</v>
      </c>
      <c r="G22" s="19">
        <f t="shared" si="2"/>
        <v>263.5608626288191</v>
      </c>
      <c r="H22" s="18">
        <f t="shared" si="3"/>
        <v>231.93355911336081</v>
      </c>
      <c r="I22" s="18">
        <f t="shared" si="4"/>
        <v>234.25289470449442</v>
      </c>
      <c r="J22" s="18">
        <f t="shared" si="6"/>
        <v>214.80990444402138</v>
      </c>
      <c r="K22" s="18">
        <f t="shared" si="5"/>
        <v>235.21684536620342</v>
      </c>
    </row>
    <row r="23" spans="2:11" ht="28.5">
      <c r="B23" s="5" t="s">
        <v>29</v>
      </c>
      <c r="C23" s="12" t="s">
        <v>1</v>
      </c>
      <c r="D23" s="13">
        <v>95</v>
      </c>
      <c r="E23" s="16">
        <f t="shared" si="0"/>
        <v>161.87117525462395</v>
      </c>
      <c r="F23" s="24">
        <f t="shared" si="1"/>
        <v>171.90718812041064</v>
      </c>
      <c r="G23" s="19">
        <f t="shared" si="2"/>
        <v>166.92187966491872</v>
      </c>
      <c r="H23" s="18">
        <f t="shared" si="3"/>
        <v>146.89125410512847</v>
      </c>
      <c r="I23" s="18">
        <f t="shared" si="4"/>
        <v>148.36016664617975</v>
      </c>
      <c r="J23" s="18">
        <f t="shared" si="6"/>
        <v>136.04627281454682</v>
      </c>
      <c r="K23" s="18">
        <f t="shared" si="5"/>
        <v>148.97066873192878</v>
      </c>
    </row>
    <row r="24" spans="2:11" ht="33.75" customHeight="1">
      <c r="B24" s="8" t="s">
        <v>30</v>
      </c>
      <c r="C24" s="12" t="s">
        <v>2</v>
      </c>
      <c r="D24" s="13">
        <v>150</v>
      </c>
      <c r="E24" s="16">
        <f t="shared" si="0"/>
        <v>255.58606619151152</v>
      </c>
      <c r="F24" s="24">
        <f t="shared" si="1"/>
        <v>271.43240229538526</v>
      </c>
      <c r="G24" s="19">
        <f t="shared" si="2"/>
        <v>263.5608626288191</v>
      </c>
      <c r="H24" s="18">
        <f t="shared" si="3"/>
        <v>231.93355911336081</v>
      </c>
      <c r="I24" s="18">
        <f t="shared" si="4"/>
        <v>234.25289470449442</v>
      </c>
      <c r="J24" s="18">
        <f t="shared" si="6"/>
        <v>214.80990444402138</v>
      </c>
      <c r="K24" s="18">
        <f t="shared" si="5"/>
        <v>235.21684536620342</v>
      </c>
    </row>
    <row r="25" spans="2:11" ht="28.5">
      <c r="B25" s="4" t="s">
        <v>31</v>
      </c>
      <c r="C25" s="11" t="s">
        <v>1</v>
      </c>
      <c r="D25" s="13">
        <v>25.5</v>
      </c>
      <c r="E25" s="16">
        <f t="shared" si="0"/>
        <v>43.449631252556955</v>
      </c>
      <c r="F25" s="24">
        <f t="shared" si="1"/>
        <v>46.14350839021549</v>
      </c>
      <c r="G25" s="19">
        <f t="shared" si="2"/>
        <v>44.80534664689924</v>
      </c>
      <c r="H25" s="18">
        <f t="shared" si="3"/>
        <v>39.42870504927133</v>
      </c>
      <c r="I25" s="18">
        <f t="shared" si="4"/>
        <v>39.82299209976404</v>
      </c>
      <c r="J25" s="18">
        <f t="shared" si="6"/>
        <v>36.51768375548363</v>
      </c>
      <c r="K25" s="18">
        <f t="shared" si="5"/>
        <v>39.986863712254575</v>
      </c>
    </row>
    <row r="26" spans="2:11" ht="28.5">
      <c r="B26" s="4" t="s">
        <v>32</v>
      </c>
      <c r="C26" s="11" t="s">
        <v>1</v>
      </c>
      <c r="D26" s="13">
        <v>12.5</v>
      </c>
      <c r="E26" s="16">
        <f t="shared" si="0"/>
        <v>21.298838849292625</v>
      </c>
      <c r="F26" s="24">
        <f t="shared" si="1"/>
        <v>22.61936685794877</v>
      </c>
      <c r="G26" s="19">
        <f t="shared" si="2"/>
        <v>21.963405219068257</v>
      </c>
      <c r="H26" s="18">
        <f t="shared" si="3"/>
        <v>19.327796592780068</v>
      </c>
      <c r="I26" s="18">
        <f t="shared" si="4"/>
        <v>19.52107455870787</v>
      </c>
      <c r="J26" s="18">
        <f t="shared" si="6"/>
        <v>17.900825370335117</v>
      </c>
      <c r="K26" s="18">
        <f t="shared" si="5"/>
        <v>19.601403780516954</v>
      </c>
    </row>
    <row r="27" spans="2:11" ht="20.25" customHeight="1">
      <c r="B27" s="4" t="s">
        <v>33</v>
      </c>
      <c r="C27" s="11" t="s">
        <v>1</v>
      </c>
      <c r="D27" s="13">
        <v>190</v>
      </c>
      <c r="E27" s="16">
        <f t="shared" si="0"/>
        <v>323.7423505092479</v>
      </c>
      <c r="F27" s="24">
        <f t="shared" si="1"/>
        <v>343.8143762408213</v>
      </c>
      <c r="G27" s="19">
        <f t="shared" si="2"/>
        <v>333.84375932983744</v>
      </c>
      <c r="H27" s="18">
        <f t="shared" si="3"/>
        <v>293.78250821025694</v>
      </c>
      <c r="I27" s="18">
        <f t="shared" si="4"/>
        <v>296.7203332923595</v>
      </c>
      <c r="J27" s="18">
        <f t="shared" si="6"/>
        <v>272.09254562909365</v>
      </c>
      <c r="K27" s="18">
        <f t="shared" si="5"/>
        <v>297.94133746385756</v>
      </c>
    </row>
    <row r="28" spans="2:11" ht="24.75" customHeight="1">
      <c r="B28" s="7" t="s">
        <v>8</v>
      </c>
      <c r="C28" s="11" t="s">
        <v>1</v>
      </c>
      <c r="D28" s="13">
        <v>180</v>
      </c>
      <c r="E28" s="16">
        <f t="shared" si="0"/>
        <v>306.7032794298138</v>
      </c>
      <c r="F28" s="24">
        <f t="shared" si="1"/>
        <v>325.71888275446224</v>
      </c>
      <c r="G28" s="19">
        <f t="shared" si="2"/>
        <v>316.27303515458283</v>
      </c>
      <c r="H28" s="18">
        <f t="shared" si="3"/>
        <v>278.3202709360329</v>
      </c>
      <c r="I28" s="18">
        <f t="shared" si="4"/>
        <v>281.10347364539325</v>
      </c>
      <c r="J28" s="18">
        <f t="shared" si="6"/>
        <v>257.7718853328256</v>
      </c>
      <c r="K28" s="18">
        <f t="shared" si="5"/>
        <v>282.26021443944404</v>
      </c>
    </row>
    <row r="29" spans="2:11" ht="24.75" customHeight="1">
      <c r="B29" s="7" t="s">
        <v>9</v>
      </c>
      <c r="C29" s="11" t="s">
        <v>1</v>
      </c>
      <c r="D29" s="13">
        <v>225</v>
      </c>
      <c r="E29" s="16">
        <f t="shared" si="0"/>
        <v>383.37909928726725</v>
      </c>
      <c r="F29" s="24">
        <f t="shared" si="1"/>
        <v>407.14860344307783</v>
      </c>
      <c r="G29" s="19">
        <f t="shared" si="2"/>
        <v>395.34129394322855</v>
      </c>
      <c r="H29" s="18">
        <f t="shared" si="3"/>
        <v>347.90033867004115</v>
      </c>
      <c r="I29" s="18">
        <f t="shared" si="4"/>
        <v>351.37934205674156</v>
      </c>
      <c r="J29" s="18">
        <f t="shared" si="6"/>
        <v>322.214856666032</v>
      </c>
      <c r="K29" s="18">
        <f t="shared" si="5"/>
        <v>352.82526804930507</v>
      </c>
    </row>
    <row r="30" spans="2:11" ht="24.75" customHeight="1">
      <c r="B30" s="7" t="s">
        <v>10</v>
      </c>
      <c r="C30" s="11" t="s">
        <v>1</v>
      </c>
      <c r="D30" s="13">
        <v>10.5</v>
      </c>
      <c r="E30" s="16">
        <f t="shared" si="0"/>
        <v>17.891024633405806</v>
      </c>
      <c r="F30" s="24">
        <f t="shared" si="1"/>
        <v>19.000268160676967</v>
      </c>
      <c r="G30" s="19">
        <f t="shared" si="2"/>
        <v>18.449260384017336</v>
      </c>
      <c r="H30" s="18">
        <f t="shared" si="3"/>
        <v>16.235349137935255</v>
      </c>
      <c r="I30" s="18">
        <f t="shared" si="4"/>
        <v>16.397702629314608</v>
      </c>
      <c r="J30" s="18">
        <f t="shared" si="6"/>
        <v>15.036693311081496</v>
      </c>
      <c r="K30" s="18">
        <f t="shared" si="5"/>
        <v>16.465179175634237</v>
      </c>
    </row>
    <row r="31" spans="2:11" ht="18" customHeight="1">
      <c r="B31" s="4" t="s">
        <v>35</v>
      </c>
      <c r="C31" s="11" t="s">
        <v>1</v>
      </c>
      <c r="D31" s="13">
        <v>25</v>
      </c>
      <c r="E31" s="16">
        <f t="shared" si="0"/>
        <v>42.59767769858525</v>
      </c>
      <c r="F31" s="24">
        <f t="shared" si="1"/>
        <v>45.23873371589754</v>
      </c>
      <c r="G31" s="19">
        <f t="shared" si="2"/>
        <v>43.92681043813651</v>
      </c>
      <c r="H31" s="18">
        <f t="shared" si="3"/>
        <v>38.655593185560136</v>
      </c>
      <c r="I31" s="18">
        <f t="shared" si="4"/>
        <v>39.04214911741574</v>
      </c>
      <c r="J31" s="18">
        <f t="shared" si="6"/>
        <v>35.80165074067023</v>
      </c>
      <c r="K31" s="18">
        <f t="shared" si="5"/>
        <v>39.20280756103391</v>
      </c>
    </row>
    <row r="32" spans="2:11" ht="14.25">
      <c r="B32" s="4" t="s">
        <v>36</v>
      </c>
      <c r="C32" s="11" t="s">
        <v>1</v>
      </c>
      <c r="D32" s="13">
        <v>25</v>
      </c>
      <c r="E32" s="16">
        <f t="shared" si="0"/>
        <v>42.59767769858525</v>
      </c>
      <c r="F32" s="24">
        <f t="shared" si="1"/>
        <v>45.23873371589754</v>
      </c>
      <c r="G32" s="19">
        <f t="shared" si="2"/>
        <v>43.92681043813651</v>
      </c>
      <c r="H32" s="18">
        <f t="shared" si="3"/>
        <v>38.655593185560136</v>
      </c>
      <c r="I32" s="18">
        <f t="shared" si="4"/>
        <v>39.04214911741574</v>
      </c>
      <c r="J32" s="18">
        <f t="shared" si="6"/>
        <v>35.80165074067023</v>
      </c>
      <c r="K32" s="18">
        <f t="shared" si="5"/>
        <v>39.20280756103391</v>
      </c>
    </row>
    <row r="33" spans="2:11" ht="33" customHeight="1">
      <c r="B33" s="4" t="s">
        <v>34</v>
      </c>
      <c r="C33" s="11" t="s">
        <v>1</v>
      </c>
      <c r="D33" s="13">
        <v>45</v>
      </c>
      <c r="E33" s="16">
        <f t="shared" si="0"/>
        <v>76.67581985745345</v>
      </c>
      <c r="F33" s="24">
        <f t="shared" si="1"/>
        <v>81.42972068861556</v>
      </c>
      <c r="G33" s="19">
        <f t="shared" si="2"/>
        <v>79.06825878864571</v>
      </c>
      <c r="H33" s="18">
        <f t="shared" si="3"/>
        <v>69.58006773400822</v>
      </c>
      <c r="I33" s="18">
        <f t="shared" si="4"/>
        <v>70.27586841134831</v>
      </c>
      <c r="J33" s="18">
        <f t="shared" si="6"/>
        <v>64.4429713332064</v>
      </c>
      <c r="K33" s="18">
        <f t="shared" si="5"/>
        <v>70.56505360986101</v>
      </c>
    </row>
    <row r="34" spans="2:11" ht="22.5" customHeight="1">
      <c r="B34" s="8" t="s">
        <v>56</v>
      </c>
      <c r="C34" s="11" t="s">
        <v>1</v>
      </c>
      <c r="D34" s="13">
        <v>7</v>
      </c>
      <c r="E34" s="16">
        <f t="shared" si="0"/>
        <v>11.92734975560387</v>
      </c>
      <c r="F34" s="24">
        <f t="shared" si="1"/>
        <v>12.666845440451311</v>
      </c>
      <c r="G34" s="19">
        <f t="shared" si="2"/>
        <v>12.299506922678223</v>
      </c>
      <c r="H34" s="18">
        <f t="shared" si="3"/>
        <v>10.823566091956836</v>
      </c>
      <c r="I34" s="18">
        <f t="shared" si="4"/>
        <v>10.931801752876405</v>
      </c>
      <c r="J34" s="18">
        <f t="shared" si="6"/>
        <v>10.024462207387664</v>
      </c>
      <c r="K34" s="18">
        <f t="shared" si="5"/>
        <v>10.976786117089492</v>
      </c>
    </row>
    <row r="35" spans="2:11" ht="22.5" customHeight="1">
      <c r="B35" s="4" t="s">
        <v>37</v>
      </c>
      <c r="C35" s="11" t="s">
        <v>1</v>
      </c>
      <c r="D35" s="13">
        <v>87.55</v>
      </c>
      <c r="E35" s="16">
        <f t="shared" si="0"/>
        <v>149.17706730044554</v>
      </c>
      <c r="F35" s="24">
        <f t="shared" si="1"/>
        <v>158.42604547307317</v>
      </c>
      <c r="G35" s="19">
        <f t="shared" si="2"/>
        <v>153.83169015435405</v>
      </c>
      <c r="H35" s="18">
        <f t="shared" si="3"/>
        <v>135.37188733583156</v>
      </c>
      <c r="I35" s="18">
        <f t="shared" si="4"/>
        <v>136.72560620918986</v>
      </c>
      <c r="J35" s="18">
        <f t="shared" si="6"/>
        <v>125.37738089382711</v>
      </c>
      <c r="K35" s="18">
        <f t="shared" si="5"/>
        <v>137.2882320787407</v>
      </c>
    </row>
    <row r="36" spans="2:11" ht="22.5" customHeight="1">
      <c r="B36" s="4" t="s">
        <v>38</v>
      </c>
      <c r="C36" s="11" t="s">
        <v>1</v>
      </c>
      <c r="D36" s="13">
        <v>80</v>
      </c>
      <c r="E36" s="16">
        <f t="shared" si="0"/>
        <v>136.31256863547281</v>
      </c>
      <c r="F36" s="24">
        <f t="shared" si="1"/>
        <v>144.76394789087212</v>
      </c>
      <c r="G36" s="19">
        <f t="shared" si="2"/>
        <v>140.56579340203683</v>
      </c>
      <c r="H36" s="18">
        <f t="shared" si="3"/>
        <v>123.69789819379241</v>
      </c>
      <c r="I36" s="18">
        <f t="shared" si="4"/>
        <v>124.93487717573034</v>
      </c>
      <c r="J36" s="18">
        <f t="shared" si="6"/>
        <v>114.56528237014471</v>
      </c>
      <c r="K36" s="18">
        <f t="shared" si="5"/>
        <v>125.44898419530847</v>
      </c>
    </row>
    <row r="37" spans="2:11" ht="22.5" customHeight="1">
      <c r="B37" s="7" t="s">
        <v>4</v>
      </c>
      <c r="C37" s="11" t="s">
        <v>1</v>
      </c>
      <c r="D37" s="13">
        <v>42</v>
      </c>
      <c r="E37" s="16">
        <f t="shared" si="0"/>
        <v>71.56409853362322</v>
      </c>
      <c r="F37" s="24">
        <f t="shared" si="1"/>
        <v>76.00107264270787</v>
      </c>
      <c r="G37" s="19">
        <f t="shared" si="2"/>
        <v>73.79704153606934</v>
      </c>
      <c r="H37" s="18">
        <f t="shared" si="3"/>
        <v>64.94139655174102</v>
      </c>
      <c r="I37" s="18">
        <f t="shared" si="4"/>
        <v>65.59081051725843</v>
      </c>
      <c r="J37" s="18">
        <f t="shared" si="6"/>
        <v>60.146773244325985</v>
      </c>
      <c r="K37" s="18">
        <f t="shared" si="5"/>
        <v>65.86071670253695</v>
      </c>
    </row>
    <row r="38" spans="2:11" ht="22.5" customHeight="1">
      <c r="B38" s="7" t="s">
        <v>5</v>
      </c>
      <c r="C38" s="11" t="s">
        <v>1</v>
      </c>
      <c r="D38" s="13">
        <v>49</v>
      </c>
      <c r="E38" s="16">
        <f t="shared" si="0"/>
        <v>83.4914482892271</v>
      </c>
      <c r="F38" s="24">
        <f t="shared" si="1"/>
        <v>88.66791808315918</v>
      </c>
      <c r="G38" s="19">
        <f t="shared" si="2"/>
        <v>86.09654845874756</v>
      </c>
      <c r="H38" s="18">
        <f t="shared" si="3"/>
        <v>75.76496264369786</v>
      </c>
      <c r="I38" s="18">
        <f t="shared" si="4"/>
        <v>76.52261227013483</v>
      </c>
      <c r="J38" s="18">
        <f t="shared" si="6"/>
        <v>70.17123545171364</v>
      </c>
      <c r="K38" s="18">
        <f t="shared" si="5"/>
        <v>76.83750281962644</v>
      </c>
    </row>
    <row r="39" spans="2:11" ht="28.5">
      <c r="B39" s="4" t="s">
        <v>39</v>
      </c>
      <c r="C39" s="11" t="s">
        <v>1</v>
      </c>
      <c r="D39" s="13">
        <v>15</v>
      </c>
      <c r="E39" s="16">
        <f t="shared" si="0"/>
        <v>25.55860661915115</v>
      </c>
      <c r="F39" s="24">
        <f t="shared" si="1"/>
        <v>27.14324022953852</v>
      </c>
      <c r="G39" s="19">
        <f t="shared" si="2"/>
        <v>26.356086262881902</v>
      </c>
      <c r="H39" s="18">
        <f t="shared" si="3"/>
        <v>23.193355911336074</v>
      </c>
      <c r="I39" s="18">
        <f t="shared" si="4"/>
        <v>23.425289470449435</v>
      </c>
      <c r="J39" s="18">
        <f t="shared" si="6"/>
        <v>21.48099044440213</v>
      </c>
      <c r="K39" s="18">
        <f t="shared" si="5"/>
        <v>23.521684536620334</v>
      </c>
    </row>
    <row r="40" spans="2:11" ht="22.5" customHeight="1">
      <c r="B40" s="7" t="s">
        <v>16</v>
      </c>
      <c r="C40" s="11" t="s">
        <v>1</v>
      </c>
      <c r="D40" s="13">
        <v>60</v>
      </c>
      <c r="E40" s="16">
        <f t="shared" si="0"/>
        <v>102.2344264766046</v>
      </c>
      <c r="F40" s="24">
        <f t="shared" si="1"/>
        <v>108.57296091815408</v>
      </c>
      <c r="G40" s="19">
        <f t="shared" si="2"/>
        <v>105.42434505152761</v>
      </c>
      <c r="H40" s="18">
        <f t="shared" si="3"/>
        <v>92.7734236453443</v>
      </c>
      <c r="I40" s="18">
        <f t="shared" si="4"/>
        <v>93.70115788179774</v>
      </c>
      <c r="J40" s="18">
        <f t="shared" si="6"/>
        <v>85.92396177760853</v>
      </c>
      <c r="K40" s="18">
        <f t="shared" si="5"/>
        <v>94.08673814648134</v>
      </c>
    </row>
    <row r="41" spans="2:11" ht="22.5" customHeight="1">
      <c r="B41" s="4" t="s">
        <v>40</v>
      </c>
      <c r="C41" s="11" t="s">
        <v>1</v>
      </c>
      <c r="D41" s="13">
        <v>74</v>
      </c>
      <c r="E41" s="16">
        <f t="shared" si="0"/>
        <v>126.08912598781234</v>
      </c>
      <c r="F41" s="24">
        <f t="shared" si="1"/>
        <v>133.9066517990567</v>
      </c>
      <c r="G41" s="19">
        <f t="shared" si="2"/>
        <v>130.02335889688405</v>
      </c>
      <c r="H41" s="18">
        <f t="shared" si="3"/>
        <v>114.42055582925796</v>
      </c>
      <c r="I41" s="18">
        <f t="shared" si="4"/>
        <v>115.56476138755055</v>
      </c>
      <c r="J41" s="18">
        <f t="shared" si="6"/>
        <v>105.97288619238385</v>
      </c>
      <c r="K41" s="18">
        <f t="shared" si="5"/>
        <v>116.04031038066032</v>
      </c>
    </row>
    <row r="42" spans="2:11" ht="22.5" customHeight="1">
      <c r="B42" s="4" t="s">
        <v>41</v>
      </c>
      <c r="C42" s="11" t="s">
        <v>1</v>
      </c>
      <c r="D42" s="13">
        <v>41.25</v>
      </c>
      <c r="E42" s="16">
        <f t="shared" si="0"/>
        <v>70.28616820266566</v>
      </c>
      <c r="F42" s="24">
        <f t="shared" si="1"/>
        <v>74.64391063123094</v>
      </c>
      <c r="G42" s="19">
        <f t="shared" si="2"/>
        <v>72.47923722292524</v>
      </c>
      <c r="H42" s="18">
        <f t="shared" si="3"/>
        <v>63.7817287561742</v>
      </c>
      <c r="I42" s="18">
        <f t="shared" si="4"/>
        <v>64.41954604373595</v>
      </c>
      <c r="J42" s="18">
        <f t="shared" si="6"/>
        <v>59.07272372210586</v>
      </c>
      <c r="K42" s="18">
        <f t="shared" si="5"/>
        <v>64.68463247570593</v>
      </c>
    </row>
    <row r="43" spans="2:11" ht="22.5" customHeight="1">
      <c r="B43" s="4" t="s">
        <v>42</v>
      </c>
      <c r="C43" s="11" t="s">
        <v>1</v>
      </c>
      <c r="D43" s="13">
        <v>83</v>
      </c>
      <c r="E43" s="16">
        <f t="shared" si="0"/>
        <v>141.42428995930302</v>
      </c>
      <c r="F43" s="24">
        <f t="shared" si="1"/>
        <v>150.1925959367798</v>
      </c>
      <c r="G43" s="19">
        <f t="shared" si="2"/>
        <v>145.8370106546132</v>
      </c>
      <c r="H43" s="18">
        <f t="shared" si="3"/>
        <v>128.33656937605963</v>
      </c>
      <c r="I43" s="18">
        <f t="shared" si="4"/>
        <v>129.61993506982023</v>
      </c>
      <c r="J43" s="18">
        <f t="shared" si="6"/>
        <v>118.86148045902515</v>
      </c>
      <c r="K43" s="18">
        <f t="shared" si="5"/>
        <v>130.15332110263253</v>
      </c>
    </row>
    <row r="44" spans="2:11" ht="28.5">
      <c r="B44" s="4" t="s">
        <v>43</v>
      </c>
      <c r="C44" s="11" t="s">
        <v>1</v>
      </c>
      <c r="D44" s="13">
        <v>49</v>
      </c>
      <c r="E44" s="16">
        <f t="shared" si="0"/>
        <v>83.4914482892271</v>
      </c>
      <c r="F44" s="24">
        <f t="shared" si="1"/>
        <v>88.66791808315918</v>
      </c>
      <c r="G44" s="19">
        <f t="shared" si="2"/>
        <v>86.09654845874756</v>
      </c>
      <c r="H44" s="18">
        <f t="shared" si="3"/>
        <v>75.76496264369786</v>
      </c>
      <c r="I44" s="18">
        <f t="shared" si="4"/>
        <v>76.52261227013483</v>
      </c>
      <c r="J44" s="18">
        <f t="shared" si="6"/>
        <v>70.17123545171364</v>
      </c>
      <c r="K44" s="18">
        <f t="shared" si="5"/>
        <v>76.83750281962644</v>
      </c>
    </row>
    <row r="45" spans="2:11" ht="22.5" customHeight="1">
      <c r="B45" s="4" t="s">
        <v>13</v>
      </c>
      <c r="C45" s="11" t="s">
        <v>1</v>
      </c>
      <c r="D45" s="13">
        <v>64</v>
      </c>
      <c r="E45" s="16">
        <f t="shared" si="0"/>
        <v>109.05005490837824</v>
      </c>
      <c r="F45" s="24">
        <f t="shared" si="1"/>
        <v>115.8111583126977</v>
      </c>
      <c r="G45" s="19">
        <f t="shared" si="2"/>
        <v>112.45263472162947</v>
      </c>
      <c r="H45" s="18">
        <f t="shared" si="3"/>
        <v>98.95831855503393</v>
      </c>
      <c r="I45" s="18">
        <f t="shared" si="4"/>
        <v>99.94790174058427</v>
      </c>
      <c r="J45" s="18">
        <f t="shared" si="6"/>
        <v>91.65222589611578</v>
      </c>
      <c r="K45" s="18">
        <f t="shared" si="5"/>
        <v>100.35918735624678</v>
      </c>
    </row>
    <row r="46" spans="2:11" ht="28.5">
      <c r="B46" s="4" t="s">
        <v>44</v>
      </c>
      <c r="C46" s="11" t="s">
        <v>1</v>
      </c>
      <c r="D46" s="13">
        <v>55</v>
      </c>
      <c r="E46" s="16">
        <f t="shared" si="0"/>
        <v>93.71489093688756</v>
      </c>
      <c r="F46" s="24">
        <f t="shared" si="1"/>
        <v>99.52521417497458</v>
      </c>
      <c r="G46" s="19">
        <f t="shared" si="2"/>
        <v>96.63898296390032</v>
      </c>
      <c r="H46" s="18">
        <f t="shared" si="3"/>
        <v>85.04230500823228</v>
      </c>
      <c r="I46" s="18">
        <f t="shared" si="4"/>
        <v>85.8927280583146</v>
      </c>
      <c r="J46" s="18">
        <f t="shared" si="6"/>
        <v>78.76363162947449</v>
      </c>
      <c r="K46" s="18">
        <f t="shared" si="5"/>
        <v>86.24617663427456</v>
      </c>
    </row>
    <row r="47" spans="2:11" ht="22.5" customHeight="1">
      <c r="B47" s="4" t="s">
        <v>45</v>
      </c>
      <c r="C47" s="11" t="s">
        <v>1</v>
      </c>
      <c r="D47" s="13">
        <v>71</v>
      </c>
      <c r="E47" s="16">
        <f t="shared" si="0"/>
        <v>120.97740466398211</v>
      </c>
      <c r="F47" s="24">
        <f t="shared" si="1"/>
        <v>128.478003753149</v>
      </c>
      <c r="G47" s="19">
        <f t="shared" si="2"/>
        <v>124.75214164430768</v>
      </c>
      <c r="H47" s="18">
        <f t="shared" si="3"/>
        <v>109.78188464699076</v>
      </c>
      <c r="I47" s="18">
        <f t="shared" si="4"/>
        <v>110.87970349346067</v>
      </c>
      <c r="J47" s="18">
        <f t="shared" si="6"/>
        <v>101.67668810350344</v>
      </c>
      <c r="K47" s="18">
        <f t="shared" si="5"/>
        <v>111.33597347333627</v>
      </c>
    </row>
    <row r="48" spans="2:11" ht="28.5">
      <c r="B48" s="4" t="s">
        <v>46</v>
      </c>
      <c r="C48" s="11" t="s">
        <v>1</v>
      </c>
      <c r="D48" s="13">
        <v>94</v>
      </c>
      <c r="E48" s="16">
        <f t="shared" si="0"/>
        <v>160.16726814668056</v>
      </c>
      <c r="F48" s="24">
        <f t="shared" si="1"/>
        <v>170.09763877177474</v>
      </c>
      <c r="G48" s="19">
        <f t="shared" si="2"/>
        <v>165.16480724739327</v>
      </c>
      <c r="H48" s="18">
        <f t="shared" si="3"/>
        <v>145.34503037770608</v>
      </c>
      <c r="I48" s="18">
        <f t="shared" si="4"/>
        <v>146.79848068148314</v>
      </c>
      <c r="J48" s="18">
        <f t="shared" si="6"/>
        <v>134.61420678492004</v>
      </c>
      <c r="K48" s="18">
        <f t="shared" si="5"/>
        <v>147.40255642948745</v>
      </c>
    </row>
    <row r="49" spans="2:11" ht="28.5">
      <c r="B49" s="4" t="s">
        <v>47</v>
      </c>
      <c r="C49" s="11" t="s">
        <v>1</v>
      </c>
      <c r="D49" s="13">
        <v>115</v>
      </c>
      <c r="E49" s="16">
        <f t="shared" si="0"/>
        <v>195.94931741349217</v>
      </c>
      <c r="F49" s="24">
        <f t="shared" si="1"/>
        <v>208.09817509312867</v>
      </c>
      <c r="G49" s="19">
        <f t="shared" si="2"/>
        <v>202.06332801542794</v>
      </c>
      <c r="H49" s="18">
        <f t="shared" si="3"/>
        <v>177.8157286535766</v>
      </c>
      <c r="I49" s="18">
        <f t="shared" si="4"/>
        <v>179.59388594011236</v>
      </c>
      <c r="J49" s="18">
        <f t="shared" si="6"/>
        <v>164.68759340708303</v>
      </c>
      <c r="K49" s="18">
        <f t="shared" si="5"/>
        <v>180.3329147807559</v>
      </c>
    </row>
    <row r="50" spans="2:11" ht="28.5">
      <c r="B50" s="4" t="s">
        <v>48</v>
      </c>
      <c r="C50" s="11" t="s">
        <v>1</v>
      </c>
      <c r="D50" s="13">
        <v>149</v>
      </c>
      <c r="E50" s="16">
        <f t="shared" si="0"/>
        <v>253.8821590835681</v>
      </c>
      <c r="F50" s="24">
        <f t="shared" si="1"/>
        <v>269.62285294674933</v>
      </c>
      <c r="G50" s="19">
        <f t="shared" si="2"/>
        <v>261.80379021129363</v>
      </c>
      <c r="H50" s="18">
        <f t="shared" si="3"/>
        <v>230.3873353859384</v>
      </c>
      <c r="I50" s="18">
        <f t="shared" si="4"/>
        <v>232.6912087397978</v>
      </c>
      <c r="J50" s="18">
        <f t="shared" si="6"/>
        <v>213.37783841439457</v>
      </c>
      <c r="K50" s="18">
        <f t="shared" si="5"/>
        <v>233.64873306376205</v>
      </c>
    </row>
    <row r="51" spans="2:11" ht="28.5">
      <c r="B51" s="4" t="s">
        <v>49</v>
      </c>
      <c r="C51" s="11" t="s">
        <v>1</v>
      </c>
      <c r="D51" s="13">
        <v>187</v>
      </c>
      <c r="E51" s="16">
        <f t="shared" si="0"/>
        <v>318.63062918541766</v>
      </c>
      <c r="F51" s="24">
        <f t="shared" si="1"/>
        <v>338.38572819491355</v>
      </c>
      <c r="G51" s="19">
        <f t="shared" si="2"/>
        <v>328.57254207726106</v>
      </c>
      <c r="H51" s="18">
        <f t="shared" si="3"/>
        <v>289.1438370279897</v>
      </c>
      <c r="I51" s="18">
        <f t="shared" si="4"/>
        <v>292.0352753982696</v>
      </c>
      <c r="J51" s="18">
        <f t="shared" si="6"/>
        <v>267.7963475402132</v>
      </c>
      <c r="K51" s="18">
        <f t="shared" si="5"/>
        <v>293.2370005565335</v>
      </c>
    </row>
    <row r="52" spans="2:11" ht="29.25" thickBot="1">
      <c r="B52" s="4" t="s">
        <v>50</v>
      </c>
      <c r="C52" s="11" t="s">
        <v>1</v>
      </c>
      <c r="D52" s="13">
        <v>225</v>
      </c>
      <c r="E52" s="17">
        <f t="shared" si="0"/>
        <v>383.37909928726725</v>
      </c>
      <c r="F52" s="24">
        <f t="shared" si="1"/>
        <v>407.14860344307783</v>
      </c>
      <c r="G52" s="19">
        <f t="shared" si="2"/>
        <v>395.34129394322855</v>
      </c>
      <c r="H52" s="18">
        <f t="shared" si="3"/>
        <v>347.90033867004115</v>
      </c>
      <c r="I52" s="18">
        <f t="shared" si="4"/>
        <v>351.37934205674156</v>
      </c>
      <c r="J52" s="18">
        <f t="shared" si="6"/>
        <v>322.214856666032</v>
      </c>
      <c r="K52" s="18">
        <f t="shared" si="5"/>
        <v>352.82526804930507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79" r:id="rId1"/>
  <headerFooter>
    <oddFooter>&amp;LDept. Enterprise Services
Solicitation #02415-Sign Posting Materials 
Company Name:Traffic Safety Supply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Cohrs, Kenneth</dc:creator>
  <cp:keywords/>
  <dc:description/>
  <cp:lastModifiedBy>Overstreet, April (DES)</cp:lastModifiedBy>
  <cp:lastPrinted>2015-04-14T15:40:18Z</cp:lastPrinted>
  <dcterms:created xsi:type="dcterms:W3CDTF">2015-01-23T17:59:56Z</dcterms:created>
  <dcterms:modified xsi:type="dcterms:W3CDTF">2022-02-16T02:42:54Z</dcterms:modified>
  <cp:category/>
  <cp:version/>
  <cp:contentType/>
  <cp:contentStatus/>
</cp:coreProperties>
</file>